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3er Trimestre 2018\PUBLICACION\INFORMACION PROGRAMATICA\"/>
    </mc:Choice>
  </mc:AlternateContent>
  <bookViews>
    <workbookView xWindow="0" yWindow="0" windowWidth="28800" windowHeight="11730"/>
  </bookViews>
  <sheets>
    <sheet name="Py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1" l="1"/>
  <c r="M30" i="1"/>
  <c r="L30" i="1"/>
  <c r="K30" i="1"/>
  <c r="I30" i="1"/>
  <c r="H30" i="1"/>
  <c r="Q29" i="1"/>
  <c r="O29" i="1"/>
  <c r="J29" i="1"/>
  <c r="J28" i="1"/>
  <c r="Q28" i="1" s="1"/>
  <c r="J27" i="1"/>
  <c r="J30" i="1" s="1"/>
  <c r="O30" i="1" s="1"/>
  <c r="Q26" i="1"/>
  <c r="J26" i="1"/>
  <c r="O26" i="1" s="1"/>
  <c r="P25" i="1"/>
  <c r="J25" i="1"/>
  <c r="Q25" i="1" s="1"/>
  <c r="Q24" i="1"/>
  <c r="P24" i="1"/>
  <c r="J24" i="1"/>
  <c r="O24" i="1" s="1"/>
  <c r="P23" i="1"/>
  <c r="J23" i="1"/>
  <c r="Q23" i="1" s="1"/>
  <c r="P22" i="1"/>
  <c r="O22" i="1"/>
  <c r="J22" i="1"/>
  <c r="P21" i="1"/>
  <c r="O21" i="1"/>
  <c r="J21" i="1"/>
  <c r="Q21" i="1" s="1"/>
  <c r="Q20" i="1"/>
  <c r="P20" i="1"/>
  <c r="O20" i="1"/>
  <c r="J20" i="1"/>
  <c r="P19" i="1"/>
  <c r="O19" i="1"/>
  <c r="J19" i="1"/>
  <c r="Q19" i="1" s="1"/>
  <c r="Q18" i="1"/>
  <c r="P18" i="1"/>
  <c r="O18" i="1"/>
  <c r="J18" i="1"/>
  <c r="P17" i="1"/>
  <c r="O17" i="1"/>
  <c r="J17" i="1"/>
  <c r="Q17" i="1" s="1"/>
  <c r="Q16" i="1"/>
  <c r="P16" i="1"/>
  <c r="O16" i="1"/>
  <c r="J16" i="1"/>
  <c r="P15" i="1"/>
  <c r="O15" i="1"/>
  <c r="J15" i="1"/>
  <c r="Q15" i="1" s="1"/>
  <c r="Q14" i="1"/>
  <c r="P14" i="1"/>
  <c r="O14" i="1"/>
  <c r="J14" i="1"/>
  <c r="P13" i="1"/>
  <c r="O13" i="1"/>
  <c r="J13" i="1"/>
  <c r="Q13" i="1" s="1"/>
  <c r="O12" i="1"/>
  <c r="N11" i="1"/>
  <c r="M11" i="1"/>
  <c r="L11" i="1"/>
  <c r="K11" i="1"/>
  <c r="I11" i="1"/>
  <c r="H11" i="1"/>
  <c r="J11" i="1" s="1"/>
  <c r="O11" i="1" l="1"/>
  <c r="Q11" i="1"/>
  <c r="P11" i="1"/>
  <c r="O27" i="1"/>
  <c r="O23" i="1"/>
  <c r="O25" i="1"/>
  <c r="Q27" i="1"/>
  <c r="O28" i="1"/>
</calcChain>
</file>

<file path=xl/comments1.xml><?xml version="1.0" encoding="utf-8"?>
<comments xmlns="http://schemas.openxmlformats.org/spreadsheetml/2006/main">
  <authors>
    <author>DGCG</author>
    <author>Compras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Q22" authorId="1" shapeId="0">
      <text>
        <r>
          <rPr>
            <b/>
            <sz val="9"/>
            <color indexed="81"/>
            <rFont val="Tahoma"/>
            <family val="2"/>
          </rPr>
          <t>Compras:
Esta tecleado</t>
        </r>
      </text>
    </comment>
  </commentList>
</comments>
</file>

<file path=xl/sharedStrings.xml><?xml version="1.0" encoding="utf-8"?>
<sst xmlns="http://schemas.openxmlformats.org/spreadsheetml/2006/main" count="77" uniqueCount="61">
  <si>
    <t>PROGRAMAS Y PROYECTOS DE INVERSIÓN</t>
  </si>
  <si>
    <t>Del 1 de Enero al 30 de Septiembre de 2018</t>
  </si>
  <si>
    <t>Ente Público:</t>
  </si>
  <si>
    <t>INSTITUTO TECNOLÓGICO SUPERIOR DE PURÍSIMA DEL RINCÓN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</si>
  <si>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</si>
  <si>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</si>
  <si>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</si>
  <si>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</si>
  <si>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</si>
  <si>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</si>
  <si>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</si>
  <si>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</si>
  <si>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</si>
  <si>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</si>
  <si>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</si>
  <si>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</si>
  <si>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Pagado</t>
  </si>
  <si>
    <t>Ejercido</t>
  </si>
  <si>
    <t>Devengado/ Aprobado</t>
  </si>
  <si>
    <t>Devengado/ Modificado</t>
  </si>
  <si>
    <t>3 = (1 + 2 )</t>
  </si>
  <si>
    <t>6 = ( 3 - 7 )</t>
  </si>
  <si>
    <t>5/1</t>
  </si>
  <si>
    <t>5/3</t>
  </si>
  <si>
    <t>ADMINISTRACION</t>
  </si>
  <si>
    <t>G1125</t>
  </si>
  <si>
    <t>Administración de lo</t>
  </si>
  <si>
    <t>3058</t>
  </si>
  <si>
    <t>G2106</t>
  </si>
  <si>
    <t>Dirección Estratégica</t>
  </si>
  <si>
    <t>P2109</t>
  </si>
  <si>
    <t>OPERACIÓN DE MANTENI</t>
  </si>
  <si>
    <t>P2112</t>
  </si>
  <si>
    <t>Gestión del proceso</t>
  </si>
  <si>
    <t>P2113</t>
  </si>
  <si>
    <t>LOS CUERPOS ACADÉMIC</t>
  </si>
  <si>
    <t>P2114</t>
  </si>
  <si>
    <t>CURSOS Y EVENTOS DE</t>
  </si>
  <si>
    <t>P2116</t>
  </si>
  <si>
    <t>OPERACIÓN DE SERVICI</t>
  </si>
  <si>
    <t>P2117</t>
  </si>
  <si>
    <t>APLICACIÓN DE PLANES</t>
  </si>
  <si>
    <t>P2411</t>
  </si>
  <si>
    <t>Realización de  acti</t>
  </si>
  <si>
    <t>P2412</t>
  </si>
  <si>
    <t>Operación de incubad</t>
  </si>
  <si>
    <t>P2413</t>
  </si>
  <si>
    <t>Administración e imp</t>
  </si>
  <si>
    <t>P2554</t>
  </si>
  <si>
    <t>P2561</t>
  </si>
  <si>
    <t>Operación de otorgam</t>
  </si>
  <si>
    <t>P2880</t>
  </si>
  <si>
    <t>Adm. e Imp. ext. MD</t>
  </si>
  <si>
    <t>P2881</t>
  </si>
  <si>
    <t>Adm. e Imp. ext. SFR</t>
  </si>
  <si>
    <t>Q1470</t>
  </si>
  <si>
    <t>INSTITUTO TECNOLOGIC</t>
  </si>
  <si>
    <t>Q2901</t>
  </si>
  <si>
    <t>Infra ITESPR, M Dob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</si>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</sst>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12" xfId="0" applyFont="1" applyFill="1" applyBorder="1"/>
    <xf numFmtId="0" fontId="3" fillId="0" borderId="12" xfId="0" applyFont="1" applyBorder="1"/>
    <xf numFmtId="0" fontId="3" fillId="3" borderId="10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right" vertical="center" wrapText="1"/>
    </xf>
    <xf numFmtId="43" fontId="5" fillId="3" borderId="12" xfId="0" applyNumberFormat="1" applyFont="1" applyFill="1" applyBorder="1" applyAlignment="1">
      <alignment horizontal="right" vertical="center" wrapText="1"/>
    </xf>
    <xf numFmtId="43" fontId="5" fillId="3" borderId="11" xfId="0" applyNumberFormat="1" applyFont="1" applyFill="1" applyBorder="1" applyAlignment="1">
      <alignment horizontal="right" vertical="center" wrapText="1"/>
    </xf>
    <xf numFmtId="43" fontId="5" fillId="3" borderId="10" xfId="0" applyNumberFormat="1" applyFont="1" applyFill="1" applyBorder="1" applyAlignment="1">
      <alignment horizontal="right" vertical="center" wrapText="1"/>
    </xf>
    <xf numFmtId="43" fontId="5" fillId="0" borderId="12" xfId="1" applyFont="1" applyFill="1" applyBorder="1" applyAlignment="1">
      <alignment horizontal="right" vertical="top" wrapText="1"/>
    </xf>
    <xf numFmtId="9" fontId="3" fillId="3" borderId="12" xfId="2" applyFont="1" applyFill="1" applyBorder="1"/>
    <xf numFmtId="9" fontId="3" fillId="0" borderId="12" xfId="2" applyFont="1" applyBorder="1"/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43" fontId="3" fillId="3" borderId="12" xfId="1" applyFont="1" applyFill="1" applyBorder="1" applyAlignment="1">
      <alignment horizontal="right" vertical="top" wrapText="1"/>
    </xf>
    <xf numFmtId="43" fontId="3" fillId="3" borderId="11" xfId="1" applyFont="1" applyFill="1" applyBorder="1" applyAlignment="1">
      <alignment horizontal="right" vertical="top" wrapText="1"/>
    </xf>
    <xf numFmtId="43" fontId="3" fillId="3" borderId="10" xfId="1" applyFont="1" applyFill="1" applyBorder="1" applyAlignment="1">
      <alignment horizontal="right" vertical="top" wrapText="1"/>
    </xf>
    <xf numFmtId="0" fontId="3" fillId="0" borderId="10" xfId="0" applyFont="1" applyBorder="1"/>
    <xf numFmtId="0" fontId="3" fillId="0" borderId="11" xfId="0" applyFont="1" applyBorder="1"/>
    <xf numFmtId="49" fontId="3" fillId="3" borderId="0" xfId="0" applyNumberFormat="1" applyFont="1" applyFill="1" applyBorder="1" applyAlignment="1">
      <alignment horizontal="right" vertical="center" wrapText="1"/>
    </xf>
    <xf numFmtId="43" fontId="3" fillId="0" borderId="12" xfId="1" applyFont="1" applyBorder="1"/>
    <xf numFmtId="43" fontId="3" fillId="0" borderId="10" xfId="1" applyFont="1" applyBorder="1"/>
    <xf numFmtId="43" fontId="3" fillId="0" borderId="0" xfId="1" applyFont="1"/>
    <xf numFmtId="43" fontId="3" fillId="0" borderId="12" xfId="1" applyFont="1" applyFill="1" applyBorder="1" applyAlignment="1">
      <alignment horizontal="right" vertical="top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horizontal="right" vertical="center" wrapText="1"/>
    </xf>
    <xf numFmtId="43" fontId="3" fillId="3" borderId="15" xfId="1" applyFont="1" applyFill="1" applyBorder="1" applyAlignment="1">
      <alignment horizontal="right" vertical="center" wrapText="1"/>
    </xf>
    <xf numFmtId="43" fontId="3" fillId="0" borderId="15" xfId="1" applyFont="1" applyFill="1" applyBorder="1" applyAlignment="1">
      <alignment horizontal="right" vertical="top" wrapText="1"/>
    </xf>
    <xf numFmtId="0" fontId="5" fillId="3" borderId="0" xfId="0" applyFont="1" applyFill="1"/>
    <xf numFmtId="0" fontId="5" fillId="3" borderId="6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left" vertical="center" wrapText="1" indent="3"/>
    </xf>
    <xf numFmtId="0" fontId="5" fillId="3" borderId="8" xfId="0" applyFont="1" applyFill="1" applyBorder="1" applyAlignment="1">
      <alignment horizontal="left" vertical="center" wrapText="1" indent="3"/>
    </xf>
    <xf numFmtId="0" fontId="5" fillId="3" borderId="15" xfId="0" applyFont="1" applyFill="1" applyBorder="1" applyAlignment="1">
      <alignment horizontal="right" vertical="center" wrapText="1"/>
    </xf>
    <xf numFmtId="4" fontId="5" fillId="3" borderId="15" xfId="0" applyNumberFormat="1" applyFont="1" applyFill="1" applyBorder="1" applyAlignment="1">
      <alignment horizontal="right" vertical="center" wrapText="1"/>
    </xf>
    <xf numFmtId="4" fontId="5" fillId="3" borderId="9" xfId="0" applyNumberFormat="1" applyFont="1" applyFill="1" applyBorder="1" applyAlignment="1">
      <alignment horizontal="right" vertical="center" wrapText="1"/>
    </xf>
    <xf numFmtId="9" fontId="5" fillId="3" borderId="6" xfId="2" applyFont="1" applyFill="1" applyBorder="1" applyAlignment="1">
      <alignment horizontal="center"/>
    </xf>
    <xf numFmtId="9" fontId="5" fillId="3" borderId="8" xfId="2" applyFont="1" applyFill="1" applyBorder="1" applyAlignment="1">
      <alignment horizontal="center"/>
    </xf>
    <xf numFmtId="0" fontId="5" fillId="0" borderId="0" xfId="0" applyFont="1"/>
    <xf numFmtId="0" fontId="6" fillId="3" borderId="0" xfId="0" applyFont="1" applyFill="1"/>
    <xf numFmtId="0" fontId="3" fillId="0" borderId="0" xfId="0" applyFont="1" applyBorder="1"/>
    <xf numFmtId="0" fontId="7" fillId="0" borderId="0" xfId="0" applyFont="1" applyBorder="1"/>
    <xf numFmtId="0" fontId="3" fillId="3" borderId="0" xfId="0" applyFont="1" applyFill="1" applyBorder="1"/>
    <xf numFmtId="0" fontId="3" fillId="0" borderId="0" xfId="0" applyFont="1" applyBorder="1" applyAlignment="1">
      <alignment horizontal="center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 applyAlignment="1" applyProtection="1">
      <alignment horizontal="center" vertical="top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638170</xdr:colOff>
      <xdr:row>34</xdr:row>
      <xdr:rowOff>152400</xdr:rowOff>
    </xdr:from>
    <xdr:to>
      <xdr:col>12</xdr:col>
      <xdr:colOff>571500</xdr:colOff>
      <xdr:row>39</xdr:row>
      <xdr:rowOff>152398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7677145" y="6153150"/>
          <a:ext cx="2886080" cy="8096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5</xdr:col>
      <xdr:colOff>419101</xdr:colOff>
      <xdr:row>34</xdr:row>
      <xdr:rowOff>154287</xdr:rowOff>
    </xdr:from>
    <xdr:to>
      <xdr:col>7</xdr:col>
      <xdr:colOff>828676</xdr:colOff>
      <xdr:row>39</xdr:row>
      <xdr:rowOff>154286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/>
      </xdr:nvSpPr>
      <xdr:spPr>
        <a:xfrm>
          <a:off x="3238501" y="6155037"/>
          <a:ext cx="25431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Q40"/>
  <sheetViews>
    <sheetView showGridLines="0" tabSelected="1" view="pageLayout" zoomScaleNormal="85" workbookViewId="0">
      <selection activeCell="M30" sqref="M30"/>
    </sheetView>
  </sheetViews>
  <sheetFormatPr baseColWidth="10" defaultRowHeight="12.75" x14ac:dyDescent="0.2"/>
  <cols>
    <col min="1" max="1" width="2.140625" style="2" customWidth="1"/>
    <col min="2" max="3" width="3.7109375" style="3" customWidth="1"/>
    <col min="4" max="4" width="21.7109375" style="3" customWidth="1"/>
    <col min="5" max="5" width="8.140625" style="3" customWidth="1"/>
    <col min="6" max="6" width="22.28515625" style="3" customWidth="1"/>
    <col min="7" max="7" width="7.42578125" style="3" customWidth="1"/>
    <col min="8" max="8" width="13.7109375" style="3" customWidth="1"/>
    <col min="9" max="9" width="15.42578125" style="3" customWidth="1"/>
    <col min="10" max="10" width="14.5703125" style="3" customWidth="1"/>
    <col min="11" max="11" width="13.85546875" style="3" customWidth="1"/>
    <col min="12" max="12" width="12.7109375" style="3" customWidth="1"/>
    <col min="13" max="13" width="14" style="3" customWidth="1"/>
    <col min="14" max="14" width="13.5703125" style="3" customWidth="1"/>
    <col min="15" max="15" width="14.85546875" style="3" customWidth="1"/>
    <col min="16" max="16" width="12.85546875" style="2" customWidth="1"/>
    <col min="17" max="17" width="11.140625" style="3" customWidth="1"/>
    <col min="18" max="18" width="7.140625" style="3" customWidth="1"/>
    <col min="19" max="16384" width="11.42578125" style="3"/>
  </cols>
  <sheetData>
    <row r="1" spans="2:17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3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7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7" s="2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7" s="2" customFormat="1" ht="24" customHeight="1" x14ac:dyDescent="0.2">
      <c r="D5" s="5" t="s">
        <v>2</v>
      </c>
      <c r="E5" s="6" t="s">
        <v>3</v>
      </c>
      <c r="F5" s="6"/>
      <c r="G5" s="7"/>
      <c r="H5" s="6"/>
      <c r="I5" s="6"/>
      <c r="J5" s="6"/>
      <c r="K5" s="6"/>
      <c r="L5" s="8"/>
      <c r="M5" s="8"/>
      <c r="N5" s="9"/>
      <c r="O5" s="4"/>
    </row>
    <row r="6" spans="2:17" s="2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7" ht="15" customHeight="1" x14ac:dyDescent="0.2">
      <c r="B7" s="10" t="s">
        <v>4</v>
      </c>
      <c r="C7" s="11"/>
      <c r="D7" s="12"/>
      <c r="E7" s="13" t="s">
        <v>5</v>
      </c>
      <c r="F7" s="14"/>
      <c r="G7" s="13" t="s">
        <v>6</v>
      </c>
      <c r="H7" s="15" t="s">
        <v>7</v>
      </c>
      <c r="I7" s="16"/>
      <c r="J7" s="16"/>
      <c r="K7" s="16"/>
      <c r="L7" s="16"/>
      <c r="M7" s="16"/>
      <c r="N7" s="17"/>
      <c r="O7" s="18" t="s">
        <v>8</v>
      </c>
      <c r="P7" s="19" t="s">
        <v>9</v>
      </c>
      <c r="Q7" s="20"/>
    </row>
    <row r="8" spans="2:17" ht="38.25" x14ac:dyDescent="0.2">
      <c r="B8" s="21"/>
      <c r="C8" s="22"/>
      <c r="D8" s="23"/>
      <c r="E8" s="24"/>
      <c r="F8" s="25" t="s">
        <v>10</v>
      </c>
      <c r="G8" s="24"/>
      <c r="H8" s="26" t="s">
        <v>11</v>
      </c>
      <c r="I8" s="26" t="s">
        <v>12</v>
      </c>
      <c r="J8" s="26" t="s">
        <v>13</v>
      </c>
      <c r="K8" s="26" t="s">
        <v>14</v>
      </c>
      <c r="L8" s="26" t="s">
        <v>15</v>
      </c>
      <c r="M8" s="26" t="s">
        <v>16</v>
      </c>
      <c r="N8" s="26" t="s">
        <v>17</v>
      </c>
      <c r="O8" s="18"/>
      <c r="P8" s="27" t="s">
        <v>18</v>
      </c>
      <c r="Q8" s="27" t="s">
        <v>19</v>
      </c>
    </row>
    <row r="9" spans="2:17" ht="15.75" customHeight="1" x14ac:dyDescent="0.2">
      <c r="B9" s="28"/>
      <c r="C9" s="29"/>
      <c r="D9" s="30"/>
      <c r="E9" s="31"/>
      <c r="F9" s="32"/>
      <c r="G9" s="31"/>
      <c r="H9" s="26">
        <v>1</v>
      </c>
      <c r="I9" s="26">
        <v>2</v>
      </c>
      <c r="J9" s="26" t="s">
        <v>20</v>
      </c>
      <c r="K9" s="26">
        <v>4</v>
      </c>
      <c r="L9" s="26">
        <v>5</v>
      </c>
      <c r="M9" s="26">
        <v>6</v>
      </c>
      <c r="N9" s="26">
        <v>7</v>
      </c>
      <c r="O9" s="26" t="s">
        <v>21</v>
      </c>
      <c r="P9" s="33" t="s">
        <v>22</v>
      </c>
      <c r="Q9" s="33" t="s">
        <v>23</v>
      </c>
    </row>
    <row r="10" spans="2:17" ht="15" customHeight="1" x14ac:dyDescent="0.2">
      <c r="B10" s="34"/>
      <c r="C10" s="35"/>
      <c r="D10" s="36"/>
      <c r="E10" s="37"/>
      <c r="F10" s="37"/>
      <c r="G10" s="38"/>
      <c r="H10" s="38"/>
      <c r="I10" s="38"/>
      <c r="J10" s="38"/>
      <c r="K10" s="39"/>
      <c r="L10" s="40"/>
      <c r="M10" s="40"/>
      <c r="N10" s="37"/>
      <c r="O10" s="38"/>
      <c r="P10" s="41"/>
      <c r="Q10" s="42"/>
    </row>
    <row r="11" spans="2:17" x14ac:dyDescent="0.2">
      <c r="B11" s="43"/>
      <c r="C11" s="44"/>
      <c r="D11" s="45"/>
      <c r="E11" s="46"/>
      <c r="F11" s="46"/>
      <c r="G11" s="47"/>
      <c r="H11" s="48">
        <f>SUM(H13:H28)</f>
        <v>16580725.42</v>
      </c>
      <c r="I11" s="49">
        <f>SUM(I13:I29)</f>
        <v>136238182.66000003</v>
      </c>
      <c r="J11" s="49">
        <f>H11+I11</f>
        <v>152818908.08000001</v>
      </c>
      <c r="K11" s="50">
        <f>SUM(K13:K28)</f>
        <v>19393122.82</v>
      </c>
      <c r="L11" s="48">
        <f>SUM(L13:L27)</f>
        <v>127928.69</v>
      </c>
      <c r="M11" s="48">
        <f>SUM(M13:M28)</f>
        <v>48611658.539999999</v>
      </c>
      <c r="N11" s="49">
        <f>SUM(N13:N28)</f>
        <v>81267341.120000005</v>
      </c>
      <c r="O11" s="51">
        <f>+J11-N11</f>
        <v>71551566.960000008</v>
      </c>
      <c r="P11" s="52">
        <f>L11/H11</f>
        <v>7.715506213358426E-3</v>
      </c>
      <c r="Q11" s="53">
        <f>L11/J11</f>
        <v>8.3712605728755707E-4</v>
      </c>
    </row>
    <row r="12" spans="2:17" x14ac:dyDescent="0.2">
      <c r="B12" s="43"/>
      <c r="C12" s="54"/>
      <c r="D12" s="55" t="s">
        <v>24</v>
      </c>
      <c r="E12" s="37"/>
      <c r="F12" s="37"/>
      <c r="G12" s="39"/>
      <c r="H12" s="56"/>
      <c r="I12" s="56"/>
      <c r="J12" s="57"/>
      <c r="K12" s="58"/>
      <c r="L12" s="56"/>
      <c r="M12" s="56"/>
      <c r="N12" s="57"/>
      <c r="O12" s="56">
        <f>+J12-L12</f>
        <v>0</v>
      </c>
      <c r="P12" s="52"/>
      <c r="Q12" s="53"/>
    </row>
    <row r="13" spans="2:17" x14ac:dyDescent="0.2">
      <c r="B13" s="59"/>
      <c r="C13" s="54"/>
      <c r="D13" s="55"/>
      <c r="E13" s="42" t="s">
        <v>25</v>
      </c>
      <c r="F13" s="60" t="s">
        <v>26</v>
      </c>
      <c r="G13" s="61" t="s">
        <v>27</v>
      </c>
      <c r="H13" s="62">
        <v>4767917.29</v>
      </c>
      <c r="I13" s="62">
        <v>2355376.63</v>
      </c>
      <c r="J13" s="57">
        <f t="shared" ref="J13:J29" si="0">+H13+I13</f>
        <v>7123293.9199999999</v>
      </c>
      <c r="K13" s="63">
        <v>211145.37</v>
      </c>
      <c r="L13" s="62">
        <v>7911.1</v>
      </c>
      <c r="M13" s="62">
        <v>4265840.33</v>
      </c>
      <c r="N13" s="64">
        <v>4484896.8</v>
      </c>
      <c r="O13" s="65">
        <f>+J13-N13</f>
        <v>2638397.12</v>
      </c>
      <c r="P13" s="52">
        <f t="shared" ref="P13:P20" si="1">L13/H13</f>
        <v>1.6592359973593418E-3</v>
      </c>
      <c r="Q13" s="53">
        <f t="shared" ref="Q13:Q28" si="2">L13/J13</f>
        <v>1.1105957565204611E-3</v>
      </c>
    </row>
    <row r="14" spans="2:17" x14ac:dyDescent="0.2">
      <c r="B14" s="59"/>
      <c r="C14" s="44"/>
      <c r="D14" s="45"/>
      <c r="E14" s="42" t="s">
        <v>28</v>
      </c>
      <c r="F14" s="60" t="s">
        <v>29</v>
      </c>
      <c r="G14" s="61" t="s">
        <v>27</v>
      </c>
      <c r="H14" s="62">
        <v>1310105.72</v>
      </c>
      <c r="I14" s="62">
        <v>1190923.31</v>
      </c>
      <c r="J14" s="57">
        <f t="shared" si="0"/>
        <v>2501029.0300000003</v>
      </c>
      <c r="K14" s="63">
        <v>99191.01</v>
      </c>
      <c r="L14" s="62">
        <v>5338.74</v>
      </c>
      <c r="M14" s="62">
        <v>1495129.64</v>
      </c>
      <c r="N14" s="64">
        <v>1599659.39</v>
      </c>
      <c r="O14" s="65">
        <f t="shared" ref="O14:O29" si="3">+J14-N14</f>
        <v>901369.64000000036</v>
      </c>
      <c r="P14" s="52">
        <f t="shared" si="1"/>
        <v>4.0750451803233103E-3</v>
      </c>
      <c r="Q14" s="53">
        <f t="shared" si="2"/>
        <v>2.1346173658767964E-3</v>
      </c>
    </row>
    <row r="15" spans="2:17" x14ac:dyDescent="0.2">
      <c r="B15" s="59"/>
      <c r="C15" s="54"/>
      <c r="D15" s="55"/>
      <c r="E15" s="42" t="s">
        <v>30</v>
      </c>
      <c r="F15" s="60" t="s">
        <v>31</v>
      </c>
      <c r="G15" s="61" t="s">
        <v>27</v>
      </c>
      <c r="H15" s="62">
        <v>818809.13</v>
      </c>
      <c r="I15" s="62">
        <v>1554406.16</v>
      </c>
      <c r="J15" s="57">
        <f t="shared" si="0"/>
        <v>2373215.29</v>
      </c>
      <c r="K15" s="63">
        <v>18523.16</v>
      </c>
      <c r="L15" s="62">
        <v>1521.76</v>
      </c>
      <c r="M15" s="62">
        <v>928645.86</v>
      </c>
      <c r="N15" s="64">
        <v>948690.78</v>
      </c>
      <c r="O15" s="65">
        <f t="shared" si="3"/>
        <v>1424524.51</v>
      </c>
      <c r="P15" s="52">
        <f t="shared" si="1"/>
        <v>1.8585039470676152E-3</v>
      </c>
      <c r="Q15" s="53">
        <f t="shared" si="2"/>
        <v>6.4122290397008183E-4</v>
      </c>
    </row>
    <row r="16" spans="2:17" x14ac:dyDescent="0.2">
      <c r="B16" s="59"/>
      <c r="C16" s="54"/>
      <c r="D16" s="55"/>
      <c r="E16" s="42" t="s">
        <v>32</v>
      </c>
      <c r="F16" s="60" t="s">
        <v>33</v>
      </c>
      <c r="G16" s="61" t="s">
        <v>27</v>
      </c>
      <c r="H16" s="62">
        <v>519121.32</v>
      </c>
      <c r="I16" s="62">
        <v>528700</v>
      </c>
      <c r="J16" s="57">
        <f t="shared" si="0"/>
        <v>1047821.3200000001</v>
      </c>
      <c r="K16" s="63">
        <v>1434.67</v>
      </c>
      <c r="L16" s="62">
        <v>1434.67</v>
      </c>
      <c r="M16" s="62">
        <v>491588.12</v>
      </c>
      <c r="N16" s="64">
        <v>494457.46</v>
      </c>
      <c r="O16" s="65">
        <f t="shared" si="3"/>
        <v>553363.8600000001</v>
      </c>
      <c r="P16" s="52">
        <f t="shared" si="1"/>
        <v>2.7636507011501669E-3</v>
      </c>
      <c r="Q16" s="53">
        <f t="shared" si="2"/>
        <v>1.3691933659070803E-3</v>
      </c>
    </row>
    <row r="17" spans="1:17" x14ac:dyDescent="0.2">
      <c r="B17" s="59"/>
      <c r="C17" s="54"/>
      <c r="D17" s="55"/>
      <c r="E17" s="42" t="s">
        <v>34</v>
      </c>
      <c r="F17" s="60" t="s">
        <v>35</v>
      </c>
      <c r="G17" s="61" t="s">
        <v>27</v>
      </c>
      <c r="H17" s="62">
        <v>729553.94</v>
      </c>
      <c r="I17" s="62">
        <v>877966.48</v>
      </c>
      <c r="J17" s="57">
        <f t="shared" si="0"/>
        <v>1607520.42</v>
      </c>
      <c r="K17" s="63">
        <v>2848.75</v>
      </c>
      <c r="L17" s="62">
        <v>2848.75</v>
      </c>
      <c r="M17" s="62">
        <v>985577.3</v>
      </c>
      <c r="N17" s="64">
        <v>991274.8</v>
      </c>
      <c r="O17" s="65">
        <f t="shared" si="3"/>
        <v>616245.61999999988</v>
      </c>
      <c r="P17" s="52">
        <f t="shared" si="1"/>
        <v>3.9047832433061771E-3</v>
      </c>
      <c r="Q17" s="53">
        <f t="shared" si="2"/>
        <v>1.7721392304304291E-3</v>
      </c>
    </row>
    <row r="18" spans="1:17" x14ac:dyDescent="0.2">
      <c r="B18" s="59"/>
      <c r="C18" s="54"/>
      <c r="D18" s="55"/>
      <c r="E18" s="42" t="s">
        <v>36</v>
      </c>
      <c r="F18" s="60" t="s">
        <v>37</v>
      </c>
      <c r="G18" s="61" t="s">
        <v>27</v>
      </c>
      <c r="H18" s="62">
        <v>382182.21</v>
      </c>
      <c r="I18" s="62">
        <v>552283.26</v>
      </c>
      <c r="J18" s="57">
        <f t="shared" si="0"/>
        <v>934465.47</v>
      </c>
      <c r="K18" s="63">
        <v>1521.76</v>
      </c>
      <c r="L18" s="62">
        <v>1521.76</v>
      </c>
      <c r="M18" s="62">
        <v>560966.38</v>
      </c>
      <c r="N18" s="64">
        <v>564009.9</v>
      </c>
      <c r="O18" s="65">
        <f t="shared" si="3"/>
        <v>370455.56999999995</v>
      </c>
      <c r="P18" s="52">
        <f t="shared" si="1"/>
        <v>3.9817656609395817E-3</v>
      </c>
      <c r="Q18" s="53">
        <f t="shared" si="2"/>
        <v>1.6284817886315264E-3</v>
      </c>
    </row>
    <row r="19" spans="1:17" x14ac:dyDescent="0.2">
      <c r="B19" s="59"/>
      <c r="C19" s="54"/>
      <c r="D19" s="55"/>
      <c r="E19" s="42" t="s">
        <v>38</v>
      </c>
      <c r="F19" s="60" t="s">
        <v>39</v>
      </c>
      <c r="G19" s="61" t="s">
        <v>27</v>
      </c>
      <c r="H19" s="62">
        <v>759710.84</v>
      </c>
      <c r="I19" s="62">
        <v>931307.78</v>
      </c>
      <c r="J19" s="57">
        <f t="shared" si="0"/>
        <v>1691018.62</v>
      </c>
      <c r="K19" s="63">
        <v>2440.06</v>
      </c>
      <c r="L19" s="62">
        <v>2440.06</v>
      </c>
      <c r="M19" s="62">
        <v>929569.27</v>
      </c>
      <c r="N19" s="64">
        <v>934449.39</v>
      </c>
      <c r="O19" s="65">
        <f t="shared" si="3"/>
        <v>756569.2300000001</v>
      </c>
      <c r="P19" s="52">
        <f t="shared" si="1"/>
        <v>3.2118272789157516E-3</v>
      </c>
      <c r="Q19" s="53">
        <f t="shared" si="2"/>
        <v>1.4429527689056433E-3</v>
      </c>
    </row>
    <row r="20" spans="1:17" x14ac:dyDescent="0.2">
      <c r="B20" s="59"/>
      <c r="C20" s="54"/>
      <c r="D20" s="55"/>
      <c r="E20" s="42" t="s">
        <v>40</v>
      </c>
      <c r="F20" s="60" t="s">
        <v>41</v>
      </c>
      <c r="G20" s="61" t="s">
        <v>27</v>
      </c>
      <c r="H20" s="62">
        <v>134951.23000000001</v>
      </c>
      <c r="I20" s="62">
        <v>137190.15</v>
      </c>
      <c r="J20" s="57">
        <f t="shared" si="0"/>
        <v>272141.38</v>
      </c>
      <c r="K20" s="63"/>
      <c r="L20" s="62"/>
      <c r="M20" s="62">
        <v>169322.67</v>
      </c>
      <c r="N20" s="64">
        <v>169322.67</v>
      </c>
      <c r="O20" s="65">
        <f t="shared" si="3"/>
        <v>102818.70999999999</v>
      </c>
      <c r="P20" s="52">
        <f t="shared" si="1"/>
        <v>0</v>
      </c>
      <c r="Q20" s="53">
        <f t="shared" si="2"/>
        <v>0</v>
      </c>
    </row>
    <row r="21" spans="1:17" s="3" customFormat="1" x14ac:dyDescent="0.2">
      <c r="A21" s="2"/>
      <c r="B21" s="59"/>
      <c r="C21" s="54"/>
      <c r="D21" s="55"/>
      <c r="E21" s="42" t="s">
        <v>42</v>
      </c>
      <c r="F21" s="60" t="s">
        <v>43</v>
      </c>
      <c r="G21" s="61" t="s">
        <v>27</v>
      </c>
      <c r="H21" s="62">
        <v>9500</v>
      </c>
      <c r="I21" s="62">
        <v>467991.98</v>
      </c>
      <c r="J21" s="57">
        <f t="shared" si="0"/>
        <v>477491.98</v>
      </c>
      <c r="K21" s="63">
        <v>935.17</v>
      </c>
      <c r="L21" s="62">
        <v>935.17</v>
      </c>
      <c r="M21" s="62">
        <v>212228.27</v>
      </c>
      <c r="N21" s="64">
        <v>214098.61</v>
      </c>
      <c r="O21" s="65">
        <f t="shared" si="3"/>
        <v>263393.37</v>
      </c>
      <c r="P21" s="52">
        <f>L21/H21</f>
        <v>9.8438947368421043E-2</v>
      </c>
      <c r="Q21" s="53">
        <f t="shared" si="2"/>
        <v>1.9585040988541838E-3</v>
      </c>
    </row>
    <row r="22" spans="1:17" s="3" customFormat="1" x14ac:dyDescent="0.2">
      <c r="A22" s="2"/>
      <c r="B22" s="59"/>
      <c r="C22" s="54"/>
      <c r="D22" s="55"/>
      <c r="E22" s="42" t="s">
        <v>44</v>
      </c>
      <c r="F22" s="60" t="s">
        <v>45</v>
      </c>
      <c r="G22" s="61" t="s">
        <v>27</v>
      </c>
      <c r="H22" s="62">
        <v>1000</v>
      </c>
      <c r="I22" s="62">
        <v>1000</v>
      </c>
      <c r="J22" s="57">
        <f t="shared" si="0"/>
        <v>2000</v>
      </c>
      <c r="K22" s="63"/>
      <c r="L22" s="62"/>
      <c r="M22" s="62"/>
      <c r="N22" s="64"/>
      <c r="O22" s="65">
        <f t="shared" si="3"/>
        <v>2000</v>
      </c>
      <c r="P22" s="52">
        <f>L22/H22</f>
        <v>0</v>
      </c>
      <c r="Q22" s="53">
        <v>0</v>
      </c>
    </row>
    <row r="23" spans="1:17" s="3" customFormat="1" x14ac:dyDescent="0.2">
      <c r="A23" s="2"/>
      <c r="B23" s="59"/>
      <c r="C23" s="54"/>
      <c r="D23" s="55"/>
      <c r="E23" s="42" t="s">
        <v>46</v>
      </c>
      <c r="F23" s="60" t="s">
        <v>47</v>
      </c>
      <c r="G23" s="61" t="s">
        <v>27</v>
      </c>
      <c r="H23" s="62">
        <v>478379.54</v>
      </c>
      <c r="I23" s="62">
        <v>482120.22</v>
      </c>
      <c r="J23" s="57">
        <f t="shared" si="0"/>
        <v>960499.76</v>
      </c>
      <c r="K23" s="63">
        <v>935.17</v>
      </c>
      <c r="L23" s="62">
        <v>935.17</v>
      </c>
      <c r="M23" s="62">
        <v>356050.31</v>
      </c>
      <c r="N23" s="64">
        <v>357920.65</v>
      </c>
      <c r="O23" s="65">
        <f t="shared" si="3"/>
        <v>602579.11</v>
      </c>
      <c r="P23" s="52">
        <f>L23/H23</f>
        <v>1.9548703943316637E-3</v>
      </c>
      <c r="Q23" s="53">
        <f t="shared" si="2"/>
        <v>9.7362856186450266E-4</v>
      </c>
    </row>
    <row r="24" spans="1:17" s="3" customFormat="1" x14ac:dyDescent="0.2">
      <c r="A24" s="2"/>
      <c r="B24" s="59"/>
      <c r="C24" s="54"/>
      <c r="D24" s="55"/>
      <c r="E24" s="42" t="s">
        <v>48</v>
      </c>
      <c r="F24" s="60" t="s">
        <v>47</v>
      </c>
      <c r="G24" s="61" t="s">
        <v>27</v>
      </c>
      <c r="H24" s="62">
        <v>6350138.4100000001</v>
      </c>
      <c r="I24" s="62">
        <v>9159542.0600000005</v>
      </c>
      <c r="J24" s="57">
        <f t="shared" si="0"/>
        <v>15509680.470000001</v>
      </c>
      <c r="K24" s="63">
        <v>98996.44</v>
      </c>
      <c r="L24" s="62">
        <v>8937.3700000000008</v>
      </c>
      <c r="M24" s="62">
        <v>11610237.189999999</v>
      </c>
      <c r="N24" s="64">
        <v>11885660.5</v>
      </c>
      <c r="O24" s="65">
        <f t="shared" si="3"/>
        <v>3624019.9700000007</v>
      </c>
      <c r="P24" s="52">
        <f>L24/H24</f>
        <v>1.4074291649967359E-3</v>
      </c>
      <c r="Q24" s="53">
        <f t="shared" si="2"/>
        <v>5.7624462459348138E-4</v>
      </c>
    </row>
    <row r="25" spans="1:17" s="3" customFormat="1" x14ac:dyDescent="0.2">
      <c r="A25" s="2"/>
      <c r="B25" s="59"/>
      <c r="C25" s="54"/>
      <c r="D25" s="55"/>
      <c r="E25" s="42" t="s">
        <v>49</v>
      </c>
      <c r="F25" s="60" t="s">
        <v>50</v>
      </c>
      <c r="G25" s="61" t="s">
        <v>27</v>
      </c>
      <c r="H25" s="62">
        <v>319355.78999999998</v>
      </c>
      <c r="I25" s="62">
        <v>351288.59</v>
      </c>
      <c r="J25" s="57">
        <f t="shared" si="0"/>
        <v>670644.38</v>
      </c>
      <c r="K25" s="63">
        <v>1277.73</v>
      </c>
      <c r="L25" s="62">
        <v>1277.73</v>
      </c>
      <c r="M25" s="62">
        <v>406560.26</v>
      </c>
      <c r="N25" s="64">
        <v>409115.72</v>
      </c>
      <c r="O25" s="65">
        <f t="shared" si="3"/>
        <v>261528.66000000003</v>
      </c>
      <c r="P25" s="52">
        <f>L25/H25</f>
        <v>4.0009608092591653E-3</v>
      </c>
      <c r="Q25" s="53">
        <f t="shared" si="2"/>
        <v>1.9052273277828705E-3</v>
      </c>
    </row>
    <row r="26" spans="1:17" s="3" customFormat="1" x14ac:dyDescent="0.2">
      <c r="A26" s="2"/>
      <c r="B26" s="59"/>
      <c r="C26" s="54"/>
      <c r="D26" s="55"/>
      <c r="E26" s="42" t="s">
        <v>51</v>
      </c>
      <c r="F26" s="60" t="s">
        <v>52</v>
      </c>
      <c r="G26" s="61" t="s">
        <v>27</v>
      </c>
      <c r="H26" s="62"/>
      <c r="I26" s="62">
        <v>7941800</v>
      </c>
      <c r="J26" s="57">
        <f t="shared" si="0"/>
        <v>7941800</v>
      </c>
      <c r="K26" s="63">
        <v>3474383.67</v>
      </c>
      <c r="L26" s="62">
        <v>3365.68</v>
      </c>
      <c r="M26" s="62">
        <v>2779173.06</v>
      </c>
      <c r="N26" s="64">
        <v>6506754.4100000001</v>
      </c>
      <c r="O26" s="65">
        <f t="shared" si="3"/>
        <v>1435045.5899999999</v>
      </c>
      <c r="P26" s="52">
        <v>0</v>
      </c>
      <c r="Q26" s="53">
        <f t="shared" si="2"/>
        <v>4.2379309476441105E-4</v>
      </c>
    </row>
    <row r="27" spans="1:17" s="3" customFormat="1" x14ac:dyDescent="0.2">
      <c r="A27" s="2"/>
      <c r="B27" s="59"/>
      <c r="C27" s="54"/>
      <c r="D27" s="55"/>
      <c r="E27" s="42" t="s">
        <v>53</v>
      </c>
      <c r="F27" s="60" t="s">
        <v>54</v>
      </c>
      <c r="G27" s="61" t="s">
        <v>27</v>
      </c>
      <c r="H27" s="62"/>
      <c r="I27" s="62">
        <v>8005800.0000000009</v>
      </c>
      <c r="J27" s="57">
        <f t="shared" si="0"/>
        <v>8005800.0000000009</v>
      </c>
      <c r="K27" s="63">
        <v>3295781.35</v>
      </c>
      <c r="L27" s="62">
        <v>89460.73</v>
      </c>
      <c r="M27" s="62">
        <v>2305178.16</v>
      </c>
      <c r="N27" s="64">
        <v>5996292.2400000002</v>
      </c>
      <c r="O27" s="65">
        <f t="shared" si="3"/>
        <v>2009507.7600000007</v>
      </c>
      <c r="P27" s="52">
        <v>0</v>
      </c>
      <c r="Q27" s="53">
        <f t="shared" si="2"/>
        <v>1.117448974493492E-2</v>
      </c>
    </row>
    <row r="28" spans="1:17" x14ac:dyDescent="0.2">
      <c r="B28" s="59"/>
      <c r="C28" s="54"/>
      <c r="D28" s="55"/>
      <c r="E28" s="42" t="s">
        <v>55</v>
      </c>
      <c r="F28" s="60" t="s">
        <v>56</v>
      </c>
      <c r="G28" s="61" t="s">
        <v>27</v>
      </c>
      <c r="H28" s="62"/>
      <c r="I28" s="62">
        <v>91700486.040000007</v>
      </c>
      <c r="J28" s="57">
        <f t="shared" si="0"/>
        <v>91700486.040000007</v>
      </c>
      <c r="K28" s="63">
        <v>12183708.51</v>
      </c>
      <c r="L28" s="62"/>
      <c r="M28" s="62">
        <v>21115591.719999999</v>
      </c>
      <c r="N28" s="64">
        <v>45710737.799999997</v>
      </c>
      <c r="O28" s="65">
        <f t="shared" si="3"/>
        <v>45989748.24000001</v>
      </c>
      <c r="P28" s="52">
        <v>0</v>
      </c>
      <c r="Q28" s="53">
        <f t="shared" si="2"/>
        <v>0</v>
      </c>
    </row>
    <row r="29" spans="1:17" ht="15" x14ac:dyDescent="0.25">
      <c r="B29" s="66"/>
      <c r="C29" s="67"/>
      <c r="D29" s="68"/>
      <c r="E29" s="69" t="s">
        <v>57</v>
      </c>
      <c r="F29" s="70" t="s">
        <v>58</v>
      </c>
      <c r="G29" s="71">
        <v>3058</v>
      </c>
      <c r="H29" s="72"/>
      <c r="I29" s="73">
        <v>10000000</v>
      </c>
      <c r="J29" s="73">
        <f t="shared" si="0"/>
        <v>10000000</v>
      </c>
      <c r="K29"/>
      <c r="L29" s="72"/>
      <c r="M29" s="72"/>
      <c r="N29" s="71"/>
      <c r="O29" s="74">
        <f t="shared" si="3"/>
        <v>10000000</v>
      </c>
      <c r="P29" s="52">
        <v>1</v>
      </c>
      <c r="Q29" s="53">
        <f>L29/J29</f>
        <v>0</v>
      </c>
    </row>
    <row r="30" spans="1:17" s="84" customFormat="1" x14ac:dyDescent="0.2">
      <c r="A30" s="75"/>
      <c r="B30" s="76"/>
      <c r="C30" s="77" t="s">
        <v>59</v>
      </c>
      <c r="D30" s="78"/>
      <c r="E30" s="79">
        <v>0</v>
      </c>
      <c r="F30" s="79">
        <v>0</v>
      </c>
      <c r="G30" s="79">
        <v>0</v>
      </c>
      <c r="H30" s="80">
        <f t="shared" ref="H30:N30" si="4">SUM(H13:H28)</f>
        <v>16580725.42</v>
      </c>
      <c r="I30" s="80">
        <f>SUM(I13:I29)</f>
        <v>136238182.66000003</v>
      </c>
      <c r="J30" s="80">
        <f>SUM(J13:J29)</f>
        <v>152818908.08000001</v>
      </c>
      <c r="K30" s="81">
        <f t="shared" si="4"/>
        <v>19393122.82</v>
      </c>
      <c r="L30" s="80">
        <f t="shared" si="4"/>
        <v>127928.69</v>
      </c>
      <c r="M30" s="80">
        <f t="shared" si="4"/>
        <v>48611658.539999999</v>
      </c>
      <c r="N30" s="80">
        <f t="shared" si="4"/>
        <v>81267341.120000005</v>
      </c>
      <c r="O30" s="80">
        <f>J30-N30</f>
        <v>71551566.960000008</v>
      </c>
      <c r="P30" s="82"/>
      <c r="Q30" s="83"/>
    </row>
    <row r="31" spans="1:17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7" x14ac:dyDescent="0.2">
      <c r="B32" s="85" t="s">
        <v>60</v>
      </c>
      <c r="G32" s="2"/>
      <c r="H32" s="2"/>
      <c r="I32" s="2"/>
      <c r="J32" s="2"/>
      <c r="K32" s="2"/>
      <c r="L32" s="2"/>
      <c r="M32" s="2"/>
      <c r="N32" s="2"/>
      <c r="O32" s="2"/>
    </row>
    <row r="35" spans="3:16" x14ac:dyDescent="0.2">
      <c r="C35" s="86"/>
      <c r="D35" s="86"/>
      <c r="E35" s="86"/>
      <c r="F35" s="86"/>
      <c r="G35" s="86"/>
      <c r="H35" s="86"/>
      <c r="I35" s="86"/>
      <c r="J35" s="86"/>
      <c r="K35" s="86"/>
      <c r="L35" s="87"/>
      <c r="M35" s="87"/>
      <c r="N35" s="87"/>
      <c r="O35" s="86"/>
      <c r="P35" s="88"/>
    </row>
    <row r="36" spans="3:16" ht="12.75" customHeight="1" x14ac:dyDescent="0.2">
      <c r="C36" s="86"/>
      <c r="D36" s="89"/>
      <c r="E36" s="90"/>
      <c r="F36" s="90"/>
      <c r="G36" s="89"/>
      <c r="H36" s="88"/>
      <c r="I36" s="88"/>
      <c r="J36" s="88"/>
      <c r="K36" s="88"/>
      <c r="L36" s="88"/>
      <c r="M36" s="91"/>
      <c r="N36" s="88"/>
      <c r="O36" s="88"/>
      <c r="P36" s="88"/>
    </row>
    <row r="37" spans="3:16" ht="12.75" customHeight="1" x14ac:dyDescent="0.2">
      <c r="C37" s="86"/>
      <c r="D37" s="92"/>
      <c r="E37" s="92"/>
      <c r="F37" s="92"/>
      <c r="G37" s="89"/>
      <c r="H37" s="86"/>
      <c r="I37" s="88"/>
      <c r="J37" s="88"/>
      <c r="K37" s="88"/>
      <c r="L37" s="88"/>
      <c r="M37" s="91"/>
      <c r="N37" s="88"/>
      <c r="O37" s="88"/>
      <c r="P37" s="88"/>
    </row>
    <row r="38" spans="3:16" x14ac:dyDescent="0.2"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8"/>
    </row>
    <row r="39" spans="3:16" x14ac:dyDescent="0.2"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8"/>
    </row>
    <row r="40" spans="3:16" x14ac:dyDescent="0.2"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8"/>
    </row>
  </sheetData>
  <mergeCells count="15">
    <mergeCell ref="D37:F37"/>
    <mergeCell ref="P7:Q7"/>
    <mergeCell ref="B10:D10"/>
    <mergeCell ref="C11:D11"/>
    <mergeCell ref="C14:D14"/>
    <mergeCell ref="C30:D30"/>
    <mergeCell ref="P30:Q30"/>
    <mergeCell ref="B1:O1"/>
    <mergeCell ref="B2:O2"/>
    <mergeCell ref="B3:O3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3622047244094491" right="0.70866141732283472" top="0.43307086614173229" bottom="0.74803149606299213" header="0.31496062992125984" footer="0.31496062992125984"/>
  <pageSetup scale="57" fitToHeight="0" orientation="landscape" r:id="rId1"/>
  <headerFooter>
    <oddFooter>&amp;CPágina 2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2018-10-11T20:53:17Z</dcterms:created>
  <dcterms:modified xsi:type="dcterms:W3CDTF">2018-10-11T20:53:25Z</dcterms:modified>
</cp:coreProperties>
</file>